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/>
  </bookViews>
  <sheets>
    <sheet name="非中层" sheetId="14" r:id="rId1"/>
  </sheets>
  <definedNames>
    <definedName name="_xlnm.Print_Area" localSheetId="0">非中层!$A$1:$L$25</definedName>
    <definedName name="_xlnm.Print_Titles" localSheetId="0">非中层!$3:$4</definedName>
  </definedNames>
  <calcPr calcId="145621"/>
</workbook>
</file>

<file path=xl/calcChain.xml><?xml version="1.0" encoding="utf-8"?>
<calcChain xmlns="http://schemas.openxmlformats.org/spreadsheetml/2006/main">
  <c r="I24" i="14" l="1"/>
  <c r="J24" i="14" s="1"/>
  <c r="E24" i="14"/>
  <c r="I23" i="14"/>
  <c r="J23" i="14" s="1"/>
  <c r="E23" i="14"/>
  <c r="I22" i="14"/>
  <c r="J22" i="14" s="1"/>
  <c r="E22" i="14"/>
  <c r="I21" i="14"/>
  <c r="J21" i="14" s="1"/>
  <c r="E21" i="14"/>
  <c r="I20" i="14"/>
  <c r="J20" i="14" s="1"/>
  <c r="E20" i="14"/>
  <c r="I19" i="14"/>
  <c r="J19" i="14" s="1"/>
  <c r="E19" i="14"/>
  <c r="I18" i="14"/>
  <c r="J18" i="14" s="1"/>
  <c r="E18" i="14"/>
  <c r="I17" i="14"/>
  <c r="J17" i="14" s="1"/>
  <c r="E17" i="14"/>
  <c r="I16" i="14"/>
  <c r="J16" i="14" s="1"/>
  <c r="E16" i="14"/>
  <c r="I15" i="14"/>
  <c r="J15" i="14" s="1"/>
  <c r="E15" i="14"/>
  <c r="I14" i="14"/>
  <c r="J14" i="14" s="1"/>
  <c r="E14" i="14"/>
  <c r="I13" i="14"/>
  <c r="J13" i="14" s="1"/>
  <c r="E13" i="14"/>
  <c r="I12" i="14"/>
  <c r="J12" i="14" s="1"/>
  <c r="E12" i="14"/>
  <c r="I11" i="14"/>
  <c r="J11" i="14" s="1"/>
  <c r="E11" i="14"/>
  <c r="I10" i="14"/>
  <c r="J10" i="14" s="1"/>
  <c r="E10" i="14"/>
  <c r="I9" i="14"/>
  <c r="J9" i="14" s="1"/>
  <c r="E9" i="14"/>
  <c r="I8" i="14"/>
  <c r="J8" i="14" s="1"/>
  <c r="E8" i="14"/>
  <c r="I7" i="14"/>
  <c r="J7" i="14" s="1"/>
  <c r="E7" i="14"/>
  <c r="I6" i="14"/>
  <c r="J6" i="14" s="1"/>
  <c r="E6" i="14"/>
  <c r="I5" i="14"/>
  <c r="J5" i="14" s="1"/>
  <c r="E5" i="14"/>
  <c r="K5" i="14" l="1"/>
  <c r="K7" i="14"/>
  <c r="K9" i="14"/>
  <c r="K11" i="14"/>
  <c r="K13" i="14"/>
  <c r="K15" i="14"/>
  <c r="K17" i="14"/>
  <c r="K19" i="14"/>
  <c r="K21" i="14"/>
  <c r="K23" i="14"/>
  <c r="K6" i="14"/>
  <c r="K8" i="14"/>
  <c r="K10" i="14"/>
  <c r="K12" i="14"/>
  <c r="K14" i="14"/>
  <c r="K16" i="14"/>
  <c r="K18" i="14"/>
  <c r="K20" i="14"/>
  <c r="K22" i="14"/>
  <c r="K24" i="14"/>
</calcChain>
</file>

<file path=xl/sharedStrings.xml><?xml version="1.0" encoding="utf-8"?>
<sst xmlns="http://schemas.openxmlformats.org/spreadsheetml/2006/main" count="48" uniqueCount="43">
  <si>
    <t>部门：</t>
  </si>
  <si>
    <t>序
号</t>
  </si>
  <si>
    <t>学期</t>
  </si>
  <si>
    <t>年度绩效考核</t>
  </si>
  <si>
    <t>备注</t>
  </si>
  <si>
    <t xml:space="preserve">    项目姓名</t>
  </si>
  <si>
    <t>2020-2021学年
第二学期得分</t>
  </si>
  <si>
    <t>两学期/全年月度平均分分值
（占40%）</t>
  </si>
  <si>
    <t>工作业绩</t>
  </si>
  <si>
    <t>工作表现</t>
  </si>
  <si>
    <t>工作能力</t>
  </si>
  <si>
    <t>绩效考核合计</t>
  </si>
  <si>
    <t>绩效考核
分值
(占60%）</t>
  </si>
  <si>
    <t>蔡芳芳</t>
    <phoneticPr fontId="6" type="noConversion"/>
  </si>
  <si>
    <t>曹芳玲</t>
    <phoneticPr fontId="6" type="noConversion"/>
  </si>
  <si>
    <t>陈达明</t>
    <phoneticPr fontId="6" type="noConversion"/>
  </si>
  <si>
    <t>陈丽戎</t>
    <phoneticPr fontId="6" type="noConversion"/>
  </si>
  <si>
    <t>陈敏蓉</t>
    <phoneticPr fontId="6" type="noConversion"/>
  </si>
  <si>
    <t>陈思敏</t>
    <phoneticPr fontId="6" type="noConversion"/>
  </si>
  <si>
    <t>陈婷</t>
    <phoneticPr fontId="6" type="noConversion"/>
  </si>
  <si>
    <t>陈宗银</t>
    <phoneticPr fontId="6" type="noConversion"/>
  </si>
  <si>
    <t>程紫钰</t>
    <phoneticPr fontId="6" type="noConversion"/>
  </si>
  <si>
    <t>符洪彬</t>
    <phoneticPr fontId="6" type="noConversion"/>
  </si>
  <si>
    <t>江丽清</t>
    <phoneticPr fontId="6" type="noConversion"/>
  </si>
  <si>
    <t>李上容</t>
    <phoneticPr fontId="6" type="noConversion"/>
  </si>
  <si>
    <t>刘晓君</t>
    <phoneticPr fontId="6" type="noConversion"/>
  </si>
  <si>
    <t>罗欢</t>
    <phoneticPr fontId="6" type="noConversion"/>
  </si>
  <si>
    <t>马静仪</t>
  </si>
  <si>
    <t>谢火亮</t>
    <phoneticPr fontId="6" type="noConversion"/>
  </si>
  <si>
    <t>徐玉明</t>
    <phoneticPr fontId="6" type="noConversion"/>
  </si>
  <si>
    <t>许婷旋</t>
  </si>
  <si>
    <t>杨芝</t>
  </si>
  <si>
    <t>朱韶兴</t>
  </si>
  <si>
    <t>入职不满一年</t>
    <phoneticPr fontId="4" type="noConversion"/>
  </si>
  <si>
    <t>5月-11月休产假</t>
    <phoneticPr fontId="4" type="noConversion"/>
  </si>
  <si>
    <t>8月-12月休产假</t>
    <phoneticPr fontId="4" type="noConversion"/>
  </si>
  <si>
    <t>张雪</t>
    <phoneticPr fontId="4" type="noConversion"/>
  </si>
  <si>
    <t>学生发展部</t>
    <phoneticPr fontId="4" type="noConversion"/>
  </si>
  <si>
    <t>试用期未转正</t>
    <phoneticPr fontId="4" type="noConversion"/>
  </si>
  <si>
    <r>
      <t xml:space="preserve">两学期/全年月度考核
</t>
    </r>
    <r>
      <rPr>
        <b/>
        <sz val="10"/>
        <rFont val="宋体"/>
        <family val="3"/>
        <charset val="134"/>
      </rPr>
      <t>(换算为140分制）</t>
    </r>
  </si>
  <si>
    <r>
      <t xml:space="preserve">2021年度考核成绩
</t>
    </r>
    <r>
      <rPr>
        <sz val="10"/>
        <rFont val="宋体"/>
        <family val="3"/>
        <charset val="134"/>
      </rPr>
      <t>（月度平均*40%+绩效考核*60%）</t>
    </r>
  </si>
  <si>
    <t>2021-2022学年
第一学期得分
（即月度平均分）</t>
  </si>
  <si>
    <t>广州华南商贸职业学院2021年度辅导员考核成绩统计表
（按年度考核成绩降序排列）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</si>
</sst>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 x14ac:knownFonts="1">
    <font>
      <sz val="12"/>
      <name val="宋体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4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/>
    <xf numFmtId="49" fontId="3" fillId="0" borderId="2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1D41D5"/>
      <color rgb="FF1F2D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9525</xdr:colOff>
      <xdr:row>4</xdr:row>
      <xdr:rowOff>0</xdr:rowOff>
    </xdr:to>
    <xdr:sp macro="" textlink="">
      <xdr:nvSpPr>
        <xdr:cNvPr id="34127" name="Line 573"/>
        <xdr:cNvSpPr>
          <a:spLocks noChangeShapeType="1"/>
        </xdr:cNvSpPr>
      </xdr:nvSpPr>
      <xdr:spPr>
        <a:xfrm>
          <a:off x="9525" y="1104900"/>
          <a:ext cx="1171575" cy="77406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4128" name="Line 574"/>
        <xdr:cNvSpPr>
          <a:spLocks noChangeShapeType="1"/>
        </xdr:cNvSpPr>
      </xdr:nvSpPr>
      <xdr:spPr>
        <a:xfrm flipH="1" flipV="1">
          <a:off x="9525" y="1104900"/>
          <a:ext cx="361950" cy="7645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828675</xdr:colOff>
      <xdr:row>3</xdr:row>
      <xdr:rowOff>9525</xdr:rowOff>
    </xdr:to>
    <xdr:sp macro="" textlink="">
      <xdr:nvSpPr>
        <xdr:cNvPr id="34129" name="Line 574"/>
        <xdr:cNvSpPr>
          <a:spLocks noChangeShapeType="1"/>
        </xdr:cNvSpPr>
      </xdr:nvSpPr>
      <xdr:spPr>
        <a:xfrm flipH="1" flipV="1">
          <a:off x="0" y="1104900"/>
          <a:ext cx="11715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224117</xdr:rowOff>
    </xdr:from>
    <xdr:to>
      <xdr:col>3</xdr:col>
      <xdr:colOff>0</xdr:colOff>
      <xdr:row>9</xdr:row>
      <xdr:rowOff>228600</xdr:rowOff>
    </xdr:to>
    <xdr:cxnSp macro="">
      <xdr:nvCxnSpPr>
        <xdr:cNvPr id="5" name="直接连接符 4"/>
        <xdr:cNvCxnSpPr/>
      </xdr:nvCxnSpPr>
      <xdr:spPr>
        <a:xfrm>
          <a:off x="1165412" y="2723029"/>
          <a:ext cx="840441" cy="2398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19050</xdr:colOff>
      <xdr:row>15</xdr:row>
      <xdr:rowOff>219075</xdr:rowOff>
    </xdr:to>
    <xdr:cxnSp macro="">
      <xdr:nvCxnSpPr>
        <xdr:cNvPr id="6" name="直接连接符 5"/>
        <xdr:cNvCxnSpPr/>
      </xdr:nvCxnSpPr>
      <xdr:spPr>
        <a:xfrm>
          <a:off x="1057275" y="4067175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19050</xdr:colOff>
      <xdr:row>17</xdr:row>
      <xdr:rowOff>219075</xdr:rowOff>
    </xdr:to>
    <xdr:cxnSp macro="">
      <xdr:nvCxnSpPr>
        <xdr:cNvPr id="7" name="直接连接符 6"/>
        <xdr:cNvCxnSpPr/>
      </xdr:nvCxnSpPr>
      <xdr:spPr>
        <a:xfrm>
          <a:off x="1057275" y="4543425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19050</xdr:colOff>
      <xdr:row>20</xdr:row>
      <xdr:rowOff>219075</xdr:rowOff>
    </xdr:to>
    <xdr:cxnSp macro="">
      <xdr:nvCxnSpPr>
        <xdr:cNvPr id="8" name="直接连接符 7"/>
        <xdr:cNvCxnSpPr/>
      </xdr:nvCxnSpPr>
      <xdr:spPr>
        <a:xfrm>
          <a:off x="1057275" y="5257800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19050</xdr:colOff>
      <xdr:row>21</xdr:row>
      <xdr:rowOff>219075</xdr:rowOff>
    </xdr:to>
    <xdr:cxnSp macro="">
      <xdr:nvCxnSpPr>
        <xdr:cNvPr id="9" name="直接连接符 8"/>
        <xdr:cNvCxnSpPr/>
      </xdr:nvCxnSpPr>
      <xdr:spPr>
        <a:xfrm>
          <a:off x="1057275" y="5495925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3</xdr:col>
      <xdr:colOff>19050</xdr:colOff>
      <xdr:row>24</xdr:row>
      <xdr:rowOff>219075</xdr:rowOff>
    </xdr:to>
    <xdr:cxnSp macro="">
      <xdr:nvCxnSpPr>
        <xdr:cNvPr id="10" name="直接连接符 9"/>
        <xdr:cNvCxnSpPr/>
      </xdr:nvCxnSpPr>
      <xdr:spPr>
        <a:xfrm>
          <a:off x="1057275" y="6210300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857250</xdr:colOff>
      <xdr:row>24</xdr:row>
      <xdr:rowOff>219075</xdr:rowOff>
    </xdr:to>
    <xdr:cxnSp macro="">
      <xdr:nvCxnSpPr>
        <xdr:cNvPr id="11" name="直接连接符 10"/>
        <xdr:cNvCxnSpPr/>
      </xdr:nvCxnSpPr>
      <xdr:spPr>
        <a:xfrm>
          <a:off x="2857500" y="6210300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24</xdr:row>
      <xdr:rowOff>228600</xdr:rowOff>
    </xdr:to>
    <xdr:cxnSp macro="">
      <xdr:nvCxnSpPr>
        <xdr:cNvPr id="12" name="直接连接符 11"/>
        <xdr:cNvCxnSpPr/>
      </xdr:nvCxnSpPr>
      <xdr:spPr>
        <a:xfrm>
          <a:off x="3800475" y="6210300"/>
          <a:ext cx="54292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24</xdr:row>
      <xdr:rowOff>228600</xdr:rowOff>
    </xdr:to>
    <xdr:cxnSp macro="">
      <xdr:nvCxnSpPr>
        <xdr:cNvPr id="13" name="直接连接符 12"/>
        <xdr:cNvCxnSpPr/>
      </xdr:nvCxnSpPr>
      <xdr:spPr>
        <a:xfrm>
          <a:off x="4343400" y="6210300"/>
          <a:ext cx="54292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24</xdr:row>
      <xdr:rowOff>228600</xdr:rowOff>
    </xdr:to>
    <xdr:cxnSp macro="">
      <xdr:nvCxnSpPr>
        <xdr:cNvPr id="14" name="直接连接符 13"/>
        <xdr:cNvCxnSpPr/>
      </xdr:nvCxnSpPr>
      <xdr:spPr>
        <a:xfrm>
          <a:off x="4886325" y="6210300"/>
          <a:ext cx="54292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</xdr:row>
      <xdr:rowOff>0</xdr:rowOff>
    </xdr:from>
    <xdr:to>
      <xdr:col>9</xdr:col>
      <xdr:colOff>0</xdr:colOff>
      <xdr:row>24</xdr:row>
      <xdr:rowOff>228600</xdr:rowOff>
    </xdr:to>
    <xdr:cxnSp macro="">
      <xdr:nvCxnSpPr>
        <xdr:cNvPr id="15" name="直接连接符 14"/>
        <xdr:cNvCxnSpPr/>
      </xdr:nvCxnSpPr>
      <xdr:spPr>
        <a:xfrm>
          <a:off x="5429250" y="6210300"/>
          <a:ext cx="54292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24</xdr:row>
      <xdr:rowOff>219075</xdr:rowOff>
    </xdr:to>
    <xdr:cxnSp macro="">
      <xdr:nvCxnSpPr>
        <xdr:cNvPr id="16" name="直接连接符 15"/>
        <xdr:cNvCxnSpPr/>
      </xdr:nvCxnSpPr>
      <xdr:spPr>
        <a:xfrm>
          <a:off x="5972175" y="6210300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9525</xdr:colOff>
      <xdr:row>24</xdr:row>
      <xdr:rowOff>228600</xdr:rowOff>
    </xdr:to>
    <xdr:cxnSp macro="">
      <xdr:nvCxnSpPr>
        <xdr:cNvPr id="17" name="直接连接符 16"/>
        <xdr:cNvCxnSpPr/>
      </xdr:nvCxnSpPr>
      <xdr:spPr>
        <a:xfrm>
          <a:off x="6829425" y="6210300"/>
          <a:ext cx="109537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6"/>
  <sheetViews>
    <sheetView tabSelected="1" zoomScaleNormal="100" workbookViewId="0">
      <pane ySplit="4" topLeftCell="A5" activePane="bottomLeft" state="frozen"/>
      <selection pane="bottomLeft" activeCell="N8" sqref="N8"/>
    </sheetView>
  </sheetViews>
  <sheetFormatPr defaultColWidth="9" defaultRowHeight="14.25" x14ac:dyDescent="0.15"/>
  <cols>
    <col min="1" max="1" width="4.875" style="12" customWidth="1"/>
    <col min="2" max="2" width="10.5" style="12" customWidth="1"/>
    <col min="3" max="3" width="11" style="13" customWidth="1"/>
    <col min="4" max="4" width="12.625" style="13" customWidth="1"/>
    <col min="5" max="5" width="12.375" style="13" customWidth="1"/>
    <col min="6" max="10" width="7.125" style="13" customWidth="1"/>
    <col min="11" max="11" width="15.625" style="13" customWidth="1"/>
    <col min="12" max="12" width="14.5" style="12" customWidth="1"/>
    <col min="13" max="255" width="9" style="12"/>
    <col min="256" max="16384" width="9" style="14"/>
  </cols>
  <sheetData>
    <row r="1" spans="1:12" s="11" customFormat="1" ht="60.75" customHeight="1" x14ac:dyDescent="0.1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1" customFormat="1" ht="18.75" x14ac:dyDescent="0.15">
      <c r="A2" s="21" t="s">
        <v>0</v>
      </c>
      <c r="B2" s="21"/>
      <c r="C2" s="22" t="s">
        <v>37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11" customFormat="1" ht="27" customHeight="1" x14ac:dyDescent="0.15">
      <c r="A3" s="15" t="s">
        <v>1</v>
      </c>
      <c r="B3" s="5" t="s">
        <v>2</v>
      </c>
      <c r="C3" s="23" t="s">
        <v>39</v>
      </c>
      <c r="D3" s="24"/>
      <c r="E3" s="25"/>
      <c r="F3" s="26" t="s">
        <v>3</v>
      </c>
      <c r="G3" s="26"/>
      <c r="H3" s="26"/>
      <c r="I3" s="26"/>
      <c r="J3" s="27"/>
      <c r="K3" s="17" t="s">
        <v>40</v>
      </c>
      <c r="L3" s="19" t="s">
        <v>4</v>
      </c>
    </row>
    <row r="4" spans="1:12" s="11" customFormat="1" ht="33.950000000000003" customHeight="1" x14ac:dyDescent="0.15">
      <c r="A4" s="16"/>
      <c r="B4" s="6" t="s">
        <v>5</v>
      </c>
      <c r="C4" s="1" t="s">
        <v>6</v>
      </c>
      <c r="D4" s="1" t="s">
        <v>41</v>
      </c>
      <c r="E4" s="1" t="s">
        <v>7</v>
      </c>
      <c r="F4" s="1" t="s">
        <v>8</v>
      </c>
      <c r="G4" s="1" t="s">
        <v>9</v>
      </c>
      <c r="H4" s="1" t="s">
        <v>10</v>
      </c>
      <c r="I4" s="4" t="s">
        <v>11</v>
      </c>
      <c r="J4" s="4" t="s">
        <v>12</v>
      </c>
      <c r="K4" s="18"/>
      <c r="L4" s="19"/>
    </row>
    <row r="5" spans="1:12" s="11" customFormat="1" ht="18.75" customHeight="1" x14ac:dyDescent="0.15">
      <c r="A5" s="7">
        <v>1</v>
      </c>
      <c r="B5" s="10" t="s">
        <v>13</v>
      </c>
      <c r="C5" s="2">
        <v>136.63999999999999</v>
      </c>
      <c r="D5" s="2">
        <v>135.345</v>
      </c>
      <c r="E5" s="8">
        <f>ROUND((C5+D5)/2*40%,2)</f>
        <v>54.4</v>
      </c>
      <c r="F5" s="3">
        <v>94.2</v>
      </c>
      <c r="G5" s="3">
        <v>20</v>
      </c>
      <c r="H5" s="3">
        <v>23.6</v>
      </c>
      <c r="I5" s="3">
        <f t="shared" ref="I5:I24" si="0">SUM(F5:H5)</f>
        <v>137.80000000000001</v>
      </c>
      <c r="J5" s="8">
        <f t="shared" ref="J5:J24" si="1">ROUND(I5*60%,2)</f>
        <v>82.68</v>
      </c>
      <c r="K5" s="8">
        <f t="shared" ref="K5:K24" si="2">E5+J5</f>
        <v>137.08000000000001</v>
      </c>
      <c r="L5" s="9"/>
    </row>
    <row r="6" spans="1:12" s="11" customFormat="1" ht="18.75" customHeight="1" x14ac:dyDescent="0.15">
      <c r="A6" s="7">
        <v>2</v>
      </c>
      <c r="B6" s="10" t="s">
        <v>16</v>
      </c>
      <c r="C6" s="2">
        <v>129.08000000000001</v>
      </c>
      <c r="D6" s="2">
        <v>138.38999999999999</v>
      </c>
      <c r="E6" s="8">
        <f t="shared" ref="E6:E11" si="3">ROUND((C6+D6)/2*40%,2)</f>
        <v>53.49</v>
      </c>
      <c r="F6" s="3">
        <v>93.3</v>
      </c>
      <c r="G6" s="3">
        <v>20</v>
      </c>
      <c r="H6" s="3">
        <v>25.1</v>
      </c>
      <c r="I6" s="3">
        <f t="shared" si="0"/>
        <v>138.4</v>
      </c>
      <c r="J6" s="8">
        <f t="shared" si="1"/>
        <v>83.04</v>
      </c>
      <c r="K6" s="8">
        <f t="shared" si="2"/>
        <v>136.53</v>
      </c>
      <c r="L6" s="9"/>
    </row>
    <row r="7" spans="1:12" s="11" customFormat="1" ht="18.75" customHeight="1" x14ac:dyDescent="0.15">
      <c r="A7" s="7">
        <v>3</v>
      </c>
      <c r="B7" s="10" t="s">
        <v>19</v>
      </c>
      <c r="C7" s="2">
        <v>136.91999999999999</v>
      </c>
      <c r="D7" s="2">
        <v>137.55000000000001</v>
      </c>
      <c r="E7" s="8">
        <f t="shared" si="3"/>
        <v>54.89</v>
      </c>
      <c r="F7" s="3">
        <v>94</v>
      </c>
      <c r="G7" s="3">
        <v>20</v>
      </c>
      <c r="H7" s="3">
        <v>22</v>
      </c>
      <c r="I7" s="3">
        <f t="shared" si="0"/>
        <v>136</v>
      </c>
      <c r="J7" s="8">
        <f t="shared" si="1"/>
        <v>81.599999999999994</v>
      </c>
      <c r="K7" s="8">
        <f t="shared" si="2"/>
        <v>136.49</v>
      </c>
      <c r="L7" s="9"/>
    </row>
    <row r="8" spans="1:12" s="11" customFormat="1" ht="18.75" customHeight="1" x14ac:dyDescent="0.15">
      <c r="A8" s="7">
        <v>4</v>
      </c>
      <c r="B8" s="10" t="s">
        <v>28</v>
      </c>
      <c r="C8" s="2">
        <v>129.36000000000001</v>
      </c>
      <c r="D8" s="2">
        <v>137.19999999999999</v>
      </c>
      <c r="E8" s="8">
        <f t="shared" si="3"/>
        <v>53.31</v>
      </c>
      <c r="F8" s="3">
        <v>93.2</v>
      </c>
      <c r="G8" s="3">
        <v>20</v>
      </c>
      <c r="H8" s="3">
        <v>23</v>
      </c>
      <c r="I8" s="3">
        <f t="shared" si="0"/>
        <v>136.19999999999999</v>
      </c>
      <c r="J8" s="8">
        <f t="shared" si="1"/>
        <v>81.72</v>
      </c>
      <c r="K8" s="8">
        <f t="shared" si="2"/>
        <v>135.03</v>
      </c>
      <c r="L8" s="9"/>
    </row>
    <row r="9" spans="1:12" s="11" customFormat="1" ht="18.75" customHeight="1" x14ac:dyDescent="0.15">
      <c r="A9" s="7">
        <v>5</v>
      </c>
      <c r="B9" s="10" t="s">
        <v>30</v>
      </c>
      <c r="C9" s="2">
        <v>136.63999999999999</v>
      </c>
      <c r="D9" s="2">
        <v>135.83499999999998</v>
      </c>
      <c r="E9" s="8">
        <f>ROUND((C9+D9)/2*40%,2)</f>
        <v>54.5</v>
      </c>
      <c r="F9" s="3">
        <v>92.1</v>
      </c>
      <c r="G9" s="3">
        <v>19.899999999999999</v>
      </c>
      <c r="H9" s="3">
        <v>22</v>
      </c>
      <c r="I9" s="3">
        <f t="shared" si="0"/>
        <v>134</v>
      </c>
      <c r="J9" s="8">
        <f t="shared" si="1"/>
        <v>80.400000000000006</v>
      </c>
      <c r="K9" s="8">
        <f t="shared" si="2"/>
        <v>134.9</v>
      </c>
      <c r="L9" s="9"/>
    </row>
    <row r="10" spans="1:12" s="11" customFormat="1" ht="18.75" customHeight="1" x14ac:dyDescent="0.15">
      <c r="A10" s="7">
        <v>6</v>
      </c>
      <c r="B10" s="10" t="s">
        <v>25</v>
      </c>
      <c r="C10" s="2"/>
      <c r="D10" s="2">
        <v>135.58999999999997</v>
      </c>
      <c r="E10" s="8">
        <f>D10*0.4</f>
        <v>54.23599999999999</v>
      </c>
      <c r="F10" s="3">
        <v>94</v>
      </c>
      <c r="G10" s="3">
        <v>18.8</v>
      </c>
      <c r="H10" s="3">
        <v>21.6</v>
      </c>
      <c r="I10" s="3">
        <f t="shared" si="0"/>
        <v>134.4</v>
      </c>
      <c r="J10" s="8">
        <f t="shared" si="1"/>
        <v>80.64</v>
      </c>
      <c r="K10" s="8">
        <f t="shared" si="2"/>
        <v>134.87599999999998</v>
      </c>
      <c r="L10" s="9" t="s">
        <v>33</v>
      </c>
    </row>
    <row r="11" spans="1:12" s="11" customFormat="1" ht="18.75" customHeight="1" x14ac:dyDescent="0.15">
      <c r="A11" s="7">
        <v>7</v>
      </c>
      <c r="B11" s="10" t="s">
        <v>26</v>
      </c>
      <c r="C11" s="2">
        <v>137.19999999999999</v>
      </c>
      <c r="D11" s="2">
        <v>134.75</v>
      </c>
      <c r="E11" s="8">
        <f t="shared" si="3"/>
        <v>54.39</v>
      </c>
      <c r="F11" s="3">
        <v>89.75</v>
      </c>
      <c r="G11" s="3">
        <v>19.53</v>
      </c>
      <c r="H11" s="3">
        <v>24.3</v>
      </c>
      <c r="I11" s="3">
        <f t="shared" si="0"/>
        <v>133.58000000000001</v>
      </c>
      <c r="J11" s="8">
        <f t="shared" si="1"/>
        <v>80.150000000000006</v>
      </c>
      <c r="K11" s="8">
        <f t="shared" si="2"/>
        <v>134.54000000000002</v>
      </c>
      <c r="L11" s="9"/>
    </row>
    <row r="12" spans="1:12" s="11" customFormat="1" ht="18.75" customHeight="1" x14ac:dyDescent="0.15">
      <c r="A12" s="7">
        <v>8</v>
      </c>
      <c r="B12" s="10" t="s">
        <v>27</v>
      </c>
      <c r="C12" s="2">
        <v>130.69</v>
      </c>
      <c r="D12" s="2">
        <v>134.57500000000002</v>
      </c>
      <c r="E12" s="8">
        <f>ROUND((C12+D12)/2*40%,2)</f>
        <v>53.05</v>
      </c>
      <c r="F12" s="3">
        <v>94.8</v>
      </c>
      <c r="G12" s="3">
        <v>18.8</v>
      </c>
      <c r="H12" s="3">
        <v>22</v>
      </c>
      <c r="I12" s="3">
        <f t="shared" si="0"/>
        <v>135.6</v>
      </c>
      <c r="J12" s="8">
        <f t="shared" si="1"/>
        <v>81.36</v>
      </c>
      <c r="K12" s="8">
        <f t="shared" si="2"/>
        <v>134.41</v>
      </c>
      <c r="L12" s="9"/>
    </row>
    <row r="13" spans="1:12" s="11" customFormat="1" ht="18.75" customHeight="1" x14ac:dyDescent="0.15">
      <c r="A13" s="7">
        <v>9</v>
      </c>
      <c r="B13" s="10" t="s">
        <v>29</v>
      </c>
      <c r="C13" s="2">
        <v>123.48</v>
      </c>
      <c r="D13" s="2">
        <v>136.85</v>
      </c>
      <c r="E13" s="8">
        <f>ROUND((C13+D13)/2*40%,2)</f>
        <v>52.07</v>
      </c>
      <c r="F13" s="3">
        <v>95</v>
      </c>
      <c r="G13" s="3">
        <v>19.649999999999999</v>
      </c>
      <c r="H13" s="3">
        <v>22</v>
      </c>
      <c r="I13" s="3">
        <f t="shared" si="0"/>
        <v>136.65</v>
      </c>
      <c r="J13" s="8">
        <f t="shared" si="1"/>
        <v>81.99</v>
      </c>
      <c r="K13" s="8">
        <f t="shared" si="2"/>
        <v>134.06</v>
      </c>
      <c r="L13" s="9"/>
    </row>
    <row r="14" spans="1:12" s="11" customFormat="1" ht="18.75" customHeight="1" x14ac:dyDescent="0.15">
      <c r="A14" s="7">
        <v>10</v>
      </c>
      <c r="B14" s="10" t="s">
        <v>23</v>
      </c>
      <c r="C14" s="2">
        <v>126</v>
      </c>
      <c r="D14" s="2">
        <v>136.5</v>
      </c>
      <c r="E14" s="8">
        <f>ROUND((C14+D14)/2*40%,2)</f>
        <v>52.5</v>
      </c>
      <c r="F14" s="3">
        <v>94.4</v>
      </c>
      <c r="G14" s="3">
        <v>19.510000000000002</v>
      </c>
      <c r="H14" s="3">
        <v>21.9</v>
      </c>
      <c r="I14" s="3">
        <f t="shared" si="0"/>
        <v>135.81</v>
      </c>
      <c r="J14" s="8">
        <f t="shared" si="1"/>
        <v>81.489999999999995</v>
      </c>
      <c r="K14" s="8">
        <f t="shared" si="2"/>
        <v>133.99</v>
      </c>
      <c r="L14" s="9" t="s">
        <v>34</v>
      </c>
    </row>
    <row r="15" spans="1:12" s="11" customFormat="1" ht="18.75" customHeight="1" x14ac:dyDescent="0.15">
      <c r="A15" s="7">
        <v>11</v>
      </c>
      <c r="B15" s="10" t="s">
        <v>20</v>
      </c>
      <c r="C15" s="2">
        <v>141.12</v>
      </c>
      <c r="D15" s="2">
        <v>126</v>
      </c>
      <c r="E15" s="8">
        <f>ROUND((C15+D15)/2*40%,2)</f>
        <v>53.42</v>
      </c>
      <c r="F15" s="3">
        <v>90.1</v>
      </c>
      <c r="G15" s="3">
        <v>19.579999999999998</v>
      </c>
      <c r="H15" s="3">
        <v>22.4</v>
      </c>
      <c r="I15" s="3">
        <f t="shared" si="0"/>
        <v>132.07999999999998</v>
      </c>
      <c r="J15" s="8">
        <f t="shared" si="1"/>
        <v>79.25</v>
      </c>
      <c r="K15" s="8">
        <f t="shared" si="2"/>
        <v>132.67000000000002</v>
      </c>
      <c r="L15" s="9" t="s">
        <v>35</v>
      </c>
    </row>
    <row r="16" spans="1:12" s="11" customFormat="1" ht="18.75" customHeight="1" x14ac:dyDescent="0.15">
      <c r="A16" s="7">
        <v>12</v>
      </c>
      <c r="B16" s="10" t="s">
        <v>24</v>
      </c>
      <c r="C16" s="2"/>
      <c r="D16" s="2">
        <v>130.66666666666666</v>
      </c>
      <c r="E16" s="8">
        <f>D16*0.4</f>
        <v>52.266666666666666</v>
      </c>
      <c r="F16" s="3">
        <v>92.4</v>
      </c>
      <c r="G16" s="3">
        <v>19.3</v>
      </c>
      <c r="H16" s="3">
        <v>22</v>
      </c>
      <c r="I16" s="3">
        <f t="shared" si="0"/>
        <v>133.69999999999999</v>
      </c>
      <c r="J16" s="8">
        <f t="shared" si="1"/>
        <v>80.22</v>
      </c>
      <c r="K16" s="8">
        <f t="shared" si="2"/>
        <v>132.48666666666668</v>
      </c>
      <c r="L16" s="9" t="s">
        <v>33</v>
      </c>
    </row>
    <row r="17" spans="1:12" s="11" customFormat="1" ht="18.75" customHeight="1" x14ac:dyDescent="0.15">
      <c r="A17" s="7">
        <v>13</v>
      </c>
      <c r="B17" s="10" t="s">
        <v>22</v>
      </c>
      <c r="C17" s="2">
        <v>120.82</v>
      </c>
      <c r="D17" s="2">
        <v>135.27500000000001</v>
      </c>
      <c r="E17" s="8">
        <f>ROUND((C17+D17)/2*40%,2)</f>
        <v>51.22</v>
      </c>
      <c r="F17" s="3">
        <v>90.8</v>
      </c>
      <c r="G17" s="3">
        <v>19.899999999999999</v>
      </c>
      <c r="H17" s="3">
        <v>23.6</v>
      </c>
      <c r="I17" s="3">
        <f t="shared" si="0"/>
        <v>134.29999999999998</v>
      </c>
      <c r="J17" s="8">
        <f t="shared" si="1"/>
        <v>80.58</v>
      </c>
      <c r="K17" s="8">
        <f t="shared" si="2"/>
        <v>131.80000000000001</v>
      </c>
      <c r="L17" s="9"/>
    </row>
    <row r="18" spans="1:12" s="11" customFormat="1" ht="18.75" customHeight="1" x14ac:dyDescent="0.15">
      <c r="A18" s="7">
        <v>14</v>
      </c>
      <c r="B18" s="10" t="s">
        <v>15</v>
      </c>
      <c r="C18" s="2"/>
      <c r="D18" s="2">
        <v>133.28</v>
      </c>
      <c r="E18" s="8">
        <f>D18*0.4</f>
        <v>53.312000000000005</v>
      </c>
      <c r="F18" s="3">
        <v>91.3</v>
      </c>
      <c r="G18" s="3">
        <v>19.5</v>
      </c>
      <c r="H18" s="3">
        <v>20</v>
      </c>
      <c r="I18" s="3">
        <f t="shared" si="0"/>
        <v>130.80000000000001</v>
      </c>
      <c r="J18" s="8">
        <f t="shared" si="1"/>
        <v>78.48</v>
      </c>
      <c r="K18" s="8">
        <f t="shared" si="2"/>
        <v>131.792</v>
      </c>
      <c r="L18" s="9" t="s">
        <v>33</v>
      </c>
    </row>
    <row r="19" spans="1:12" s="11" customFormat="1" ht="18.75" customHeight="1" x14ac:dyDescent="0.15">
      <c r="A19" s="7">
        <v>15</v>
      </c>
      <c r="B19" s="10" t="s">
        <v>21</v>
      </c>
      <c r="C19" s="2">
        <v>126.98</v>
      </c>
      <c r="D19" s="2">
        <v>137.095</v>
      </c>
      <c r="E19" s="8">
        <f>ROUND((C19+D19)/2*40%,2)</f>
        <v>52.82</v>
      </c>
      <c r="F19" s="3">
        <v>88.7</v>
      </c>
      <c r="G19" s="3">
        <v>19.5</v>
      </c>
      <c r="H19" s="3">
        <v>23</v>
      </c>
      <c r="I19" s="3">
        <f t="shared" si="0"/>
        <v>131.19999999999999</v>
      </c>
      <c r="J19" s="8">
        <f t="shared" si="1"/>
        <v>78.72</v>
      </c>
      <c r="K19" s="8">
        <f t="shared" si="2"/>
        <v>131.54</v>
      </c>
      <c r="L19" s="9"/>
    </row>
    <row r="20" spans="1:12" s="11" customFormat="1" ht="18.75" customHeight="1" x14ac:dyDescent="0.15">
      <c r="A20" s="7">
        <v>16</v>
      </c>
      <c r="B20" s="10" t="s">
        <v>17</v>
      </c>
      <c r="C20" s="2">
        <v>120.26000000000002</v>
      </c>
      <c r="D20" s="2">
        <v>133.48999999999998</v>
      </c>
      <c r="E20" s="8">
        <f>ROUND((C20+D20)/2*40%,2)</f>
        <v>50.75</v>
      </c>
      <c r="F20" s="3">
        <v>90.9</v>
      </c>
      <c r="G20" s="3">
        <v>19.649999999999999</v>
      </c>
      <c r="H20" s="3">
        <v>24</v>
      </c>
      <c r="I20" s="3">
        <f t="shared" si="0"/>
        <v>134.55000000000001</v>
      </c>
      <c r="J20" s="8">
        <f t="shared" si="1"/>
        <v>80.73</v>
      </c>
      <c r="K20" s="8">
        <f t="shared" si="2"/>
        <v>131.48000000000002</v>
      </c>
      <c r="L20" s="9"/>
    </row>
    <row r="21" spans="1:12" s="11" customFormat="1" ht="18.75" customHeight="1" x14ac:dyDescent="0.15">
      <c r="A21" s="7">
        <v>17</v>
      </c>
      <c r="B21" s="10" t="s">
        <v>32</v>
      </c>
      <c r="C21" s="2"/>
      <c r="D21" s="2">
        <v>135.45000000000002</v>
      </c>
      <c r="E21" s="8">
        <f>D21*0.4</f>
        <v>54.180000000000007</v>
      </c>
      <c r="F21" s="3">
        <v>85.9</v>
      </c>
      <c r="G21" s="3">
        <v>19.149999999999999</v>
      </c>
      <c r="H21" s="3">
        <v>20.3</v>
      </c>
      <c r="I21" s="3">
        <f t="shared" si="0"/>
        <v>125.35000000000001</v>
      </c>
      <c r="J21" s="8">
        <f t="shared" si="1"/>
        <v>75.209999999999994</v>
      </c>
      <c r="K21" s="8">
        <f t="shared" si="2"/>
        <v>129.38999999999999</v>
      </c>
      <c r="L21" s="9" t="s">
        <v>33</v>
      </c>
    </row>
    <row r="22" spans="1:12" s="11" customFormat="1" ht="18.75" customHeight="1" x14ac:dyDescent="0.15">
      <c r="A22" s="7">
        <v>20</v>
      </c>
      <c r="B22" s="10" t="s">
        <v>31</v>
      </c>
      <c r="C22" s="2"/>
      <c r="D22" s="2">
        <v>129.63999999999999</v>
      </c>
      <c r="E22" s="8">
        <f>D22*0.4</f>
        <v>51.855999999999995</v>
      </c>
      <c r="F22" s="3">
        <v>91.3</v>
      </c>
      <c r="G22" s="3">
        <v>18.149999999999999</v>
      </c>
      <c r="H22" s="3">
        <v>18</v>
      </c>
      <c r="I22" s="3">
        <f t="shared" si="0"/>
        <v>127.44999999999999</v>
      </c>
      <c r="J22" s="8">
        <f t="shared" si="1"/>
        <v>76.47</v>
      </c>
      <c r="K22" s="8">
        <f t="shared" si="2"/>
        <v>128.32599999999999</v>
      </c>
      <c r="L22" s="9" t="s">
        <v>33</v>
      </c>
    </row>
    <row r="23" spans="1:12" s="11" customFormat="1" ht="18.75" customHeight="1" x14ac:dyDescent="0.15">
      <c r="A23" s="7">
        <v>18</v>
      </c>
      <c r="B23" s="10" t="s">
        <v>14</v>
      </c>
      <c r="C23" s="2">
        <v>128.03</v>
      </c>
      <c r="D23" s="2">
        <v>129.185</v>
      </c>
      <c r="E23" s="8">
        <f>ROUND((C23+D23)/2*40%,2)</f>
        <v>51.44</v>
      </c>
      <c r="F23" s="3">
        <v>89.9</v>
      </c>
      <c r="G23" s="3">
        <v>16.7</v>
      </c>
      <c r="H23" s="3">
        <v>21.2</v>
      </c>
      <c r="I23" s="3">
        <f t="shared" si="0"/>
        <v>127.80000000000001</v>
      </c>
      <c r="J23" s="8">
        <f t="shared" si="1"/>
        <v>76.680000000000007</v>
      </c>
      <c r="K23" s="8">
        <f t="shared" si="2"/>
        <v>128.12</v>
      </c>
      <c r="L23" s="9"/>
    </row>
    <row r="24" spans="1:12" s="11" customFormat="1" ht="18.75" customHeight="1" x14ac:dyDescent="0.15">
      <c r="A24" s="7">
        <v>19</v>
      </c>
      <c r="B24" s="10" t="s">
        <v>18</v>
      </c>
      <c r="C24" s="2">
        <v>134.68</v>
      </c>
      <c r="D24" s="2">
        <v>126</v>
      </c>
      <c r="E24" s="8">
        <f>ROUND((C24+D24)/2*40%,2)</f>
        <v>52.14</v>
      </c>
      <c r="F24" s="3">
        <v>91.7</v>
      </c>
      <c r="G24" s="3">
        <v>18.75</v>
      </c>
      <c r="H24" s="3">
        <v>16</v>
      </c>
      <c r="I24" s="3">
        <f t="shared" si="0"/>
        <v>126.45</v>
      </c>
      <c r="J24" s="8">
        <f t="shared" si="1"/>
        <v>75.87</v>
      </c>
      <c r="K24" s="8">
        <f t="shared" si="2"/>
        <v>128.01</v>
      </c>
      <c r="L24" s="9" t="s">
        <v>35</v>
      </c>
    </row>
    <row r="25" spans="1:12" s="11" customFormat="1" ht="18.75" customHeight="1" x14ac:dyDescent="0.15">
      <c r="A25" s="7">
        <v>21</v>
      </c>
      <c r="B25" s="10" t="s">
        <v>36</v>
      </c>
      <c r="C25" s="2"/>
      <c r="D25" s="2">
        <v>131.6</v>
      </c>
      <c r="E25" s="8"/>
      <c r="F25" s="3"/>
      <c r="G25" s="3"/>
      <c r="H25" s="3"/>
      <c r="I25" s="3"/>
      <c r="J25" s="8"/>
      <c r="K25" s="8"/>
      <c r="L25" s="9" t="s">
        <v>38</v>
      </c>
    </row>
    <row r="26" spans="1:12" s="11" customFormat="1" x14ac:dyDescent="0.15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2"/>
    </row>
  </sheetData>
  <mergeCells count="8">
    <mergeCell ref="A3:A4"/>
    <mergeCell ref="K3:K4"/>
    <mergeCell ref="L3:L4"/>
    <mergeCell ref="A1:L1"/>
    <mergeCell ref="A2:B2"/>
    <mergeCell ref="C2:L2"/>
    <mergeCell ref="C3:E3"/>
    <mergeCell ref="F3:J3"/>
  </mergeCells>
  <phoneticPr fontId="4" type="noConversion"/>
  <printOptions horizontalCentered="1"/>
  <pageMargins left="0.35433070866141736" right="0.35433070866141736" top="0.19685039370078741" bottom="0.19685039370078741" header="0" footer="0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非中层</vt:lpstr>
      <vt:lpstr>非中层!Print_Area</vt:lpstr>
      <vt:lpstr>非中层!Print_Titles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LLP</dc:creator>
  <cp:lastModifiedBy>华贸-人外系01</cp:lastModifiedBy>
  <cp:lastPrinted>2022-01-06T06:35:46Z</cp:lastPrinted>
  <dcterms:created xsi:type="dcterms:W3CDTF">1996-12-17T01:32:00Z</dcterms:created>
  <dcterms:modified xsi:type="dcterms:W3CDTF">2022-01-06T13:38:49Z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2052-11.1.0.10524</vt:lpwstr>
  </property>
  <property fmtid="{D5CDD505-2E9C-101B-9397-08002B2CF9AE}" pid="4" name="ICV">
    <vt:lpwstr>7C1FA4E5DE2A4CF6AD0E99527EDA145F</vt:lpwstr>
  </property>
</Properties>
</file>