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330"/>
  </bookViews>
  <sheets>
    <sheet name="非中层" sheetId="14" r:id="rId1"/>
  </sheets>
  <definedNames>
    <definedName name="_xlnm.Print_Area" localSheetId="0">非中层!$A$1:$L$18</definedName>
    <definedName name="_xlnm.Print_Titles" localSheetId="0">非中层!$3:$4</definedName>
  </definedNames>
  <calcPr calcId="145621"/>
</workbook>
</file>

<file path=xl/calcChain.xml><?xml version="1.0" encoding="utf-8"?>
<calcChain xmlns="http://schemas.openxmlformats.org/spreadsheetml/2006/main">
  <c r="E18" i="14" l="1"/>
  <c r="I18" i="14" l="1"/>
  <c r="J18" i="14" s="1"/>
  <c r="K18" i="14" s="1"/>
  <c r="I17" i="14" l="1"/>
  <c r="J17" i="14" s="1"/>
  <c r="E17" i="14"/>
  <c r="K17" i="14" l="1"/>
  <c r="E16" i="14"/>
  <c r="I16" i="14" l="1"/>
  <c r="J16" i="14" s="1"/>
  <c r="K16" i="14" s="1"/>
  <c r="I15" i="14"/>
  <c r="J15" i="14" s="1"/>
  <c r="E15" i="14"/>
  <c r="I14" i="14"/>
  <c r="J14" i="14" s="1"/>
  <c r="E14" i="14"/>
  <c r="I13" i="14"/>
  <c r="J13" i="14" s="1"/>
  <c r="E13" i="14"/>
  <c r="I12" i="14"/>
  <c r="J12" i="14" s="1"/>
  <c r="E12" i="14"/>
  <c r="I11" i="14"/>
  <c r="J11" i="14" s="1"/>
  <c r="E11" i="14"/>
  <c r="I10" i="14"/>
  <c r="J10" i="14" s="1"/>
  <c r="E10" i="14"/>
  <c r="I9" i="14"/>
  <c r="J9" i="14" s="1"/>
  <c r="E9" i="14"/>
  <c r="I8" i="14"/>
  <c r="J8" i="14" s="1"/>
  <c r="E8" i="14"/>
  <c r="I7" i="14"/>
  <c r="J7" i="14" s="1"/>
  <c r="E7" i="14"/>
  <c r="I6" i="14"/>
  <c r="J6" i="14" s="1"/>
  <c r="E6" i="14"/>
  <c r="I5" i="14"/>
  <c r="J5" i="14" s="1"/>
  <c r="E5" i="14"/>
  <c r="K8" i="14" l="1"/>
  <c r="K14" i="14"/>
  <c r="K12" i="14"/>
  <c r="K6" i="14"/>
  <c r="K10" i="14"/>
  <c r="K5" i="14"/>
  <c r="K7" i="14"/>
  <c r="K9" i="14"/>
  <c r="K11" i="14"/>
  <c r="K13" i="14"/>
  <c r="K15" i="14"/>
</calcChain>
</file>

<file path=xl/sharedStrings.xml><?xml version="1.0" encoding="utf-8"?>
<sst xmlns="http://schemas.openxmlformats.org/spreadsheetml/2006/main" count="35" uniqueCount="35">
  <si>
    <t>部门：</t>
  </si>
  <si>
    <t>序
号</t>
  </si>
  <si>
    <t>学期</t>
  </si>
  <si>
    <r>
      <rPr>
        <b/>
        <sz val="12"/>
        <rFont val="宋体"/>
        <family val="3"/>
        <charset val="134"/>
      </rPr>
      <t xml:space="preserve">两学期/全年月度考核
</t>
    </r>
    <r>
      <rPr>
        <b/>
        <sz val="10"/>
        <color indexed="10"/>
        <rFont val="宋体"/>
        <family val="3"/>
        <charset val="134"/>
      </rPr>
      <t>(换算为140分制）</t>
    </r>
  </si>
  <si>
    <t>年度绩效考核</t>
  </si>
  <si>
    <r>
      <rPr>
        <b/>
        <sz val="12"/>
        <rFont val="宋体"/>
        <family val="3"/>
        <charset val="134"/>
      </rPr>
      <t xml:space="preserve">2021年度考核成绩
</t>
    </r>
    <r>
      <rPr>
        <sz val="10"/>
        <rFont val="宋体"/>
        <family val="3"/>
        <charset val="134"/>
      </rPr>
      <t>（月度平均*40%+绩效考核*60%）</t>
    </r>
  </si>
  <si>
    <t>备注</t>
  </si>
  <si>
    <t xml:space="preserve">    项目姓名</t>
  </si>
  <si>
    <t>2020-2021学年
第二学期得分</t>
  </si>
  <si>
    <t>2021-2022学年
第一学期得分
（即月度平均分）</t>
  </si>
  <si>
    <t>两学期/全年月度平均分分值
（占40%）</t>
  </si>
  <si>
    <t>工作业绩</t>
  </si>
  <si>
    <t>工作表现</t>
  </si>
  <si>
    <t>工作能力</t>
  </si>
  <si>
    <t>绩效考核合计</t>
  </si>
  <si>
    <t>绩效考核
分值
(占60%）</t>
  </si>
  <si>
    <t>郭楠</t>
  </si>
  <si>
    <t>卢广</t>
  </si>
  <si>
    <t>黄海玉</t>
  </si>
  <si>
    <t>张春生</t>
  </si>
  <si>
    <t>孙艳</t>
  </si>
  <si>
    <t>汤柱添</t>
  </si>
  <si>
    <t>胡骐</t>
  </si>
  <si>
    <t>谭晓晴</t>
  </si>
  <si>
    <t>陆晓云</t>
  </si>
  <si>
    <t>孙影</t>
  </si>
  <si>
    <t>史可欣</t>
  </si>
  <si>
    <t>丘艳芳</t>
    <phoneticPr fontId="8" type="noConversion"/>
  </si>
  <si>
    <t>王晓璇</t>
    <phoneticPr fontId="8" type="noConversion"/>
  </si>
  <si>
    <t>游智凌</t>
    <phoneticPr fontId="8" type="noConversion"/>
  </si>
  <si>
    <t>学生发展部</t>
    <phoneticPr fontId="4" type="noConversion"/>
  </si>
  <si>
    <t>入职不满一年</t>
    <phoneticPr fontId="4" type="noConversion"/>
  </si>
  <si>
    <t>入职不满一年</t>
    <phoneticPr fontId="4" type="noConversion"/>
  </si>
  <si>
    <t>8月-12月休产假</t>
    <phoneticPr fontId="4" type="noConversion"/>
  </si>
  <si>
    <t>广州华南商贸职业学院2021年度学生发展部考核成绩统计表
（按年度考核成绩降序排列）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</si>
</sst>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9" x14ac:knownFonts="1">
    <font>
      <sz val="12"/>
      <name val="宋体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wrapText="1"/>
    </xf>
    <xf numFmtId="49" fontId="3" fillId="0" borderId="6" xfId="0" applyNumberFormat="1" applyFont="1" applyBorder="1" applyAlignment="1">
      <alignment horizontal="left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9525</xdr:colOff>
      <xdr:row>4</xdr:row>
      <xdr:rowOff>0</xdr:rowOff>
    </xdr:to>
    <xdr:sp macro="" textlink="">
      <xdr:nvSpPr>
        <xdr:cNvPr id="34127" name="Line 573"/>
        <xdr:cNvSpPr>
          <a:spLocks noChangeShapeType="1"/>
        </xdr:cNvSpPr>
      </xdr:nvSpPr>
      <xdr:spPr>
        <a:xfrm>
          <a:off x="9525" y="1104900"/>
          <a:ext cx="1171575" cy="77406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4128" name="Line 574"/>
        <xdr:cNvSpPr>
          <a:spLocks noChangeShapeType="1"/>
        </xdr:cNvSpPr>
      </xdr:nvSpPr>
      <xdr:spPr>
        <a:xfrm flipH="1" flipV="1">
          <a:off x="9525" y="1104900"/>
          <a:ext cx="361950" cy="7645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828675</xdr:colOff>
      <xdr:row>3</xdr:row>
      <xdr:rowOff>9525</xdr:rowOff>
    </xdr:to>
    <xdr:sp macro="" textlink="">
      <xdr:nvSpPr>
        <xdr:cNvPr id="34129" name="Line 574"/>
        <xdr:cNvSpPr>
          <a:spLocks noChangeShapeType="1"/>
        </xdr:cNvSpPr>
      </xdr:nvSpPr>
      <xdr:spPr>
        <a:xfrm flipH="1" flipV="1">
          <a:off x="0" y="1104900"/>
          <a:ext cx="1171575" cy="3429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19050</xdr:colOff>
      <xdr:row>15</xdr:row>
      <xdr:rowOff>219075</xdr:rowOff>
    </xdr:to>
    <xdr:cxnSp macro="">
      <xdr:nvCxnSpPr>
        <xdr:cNvPr id="5" name="直接连接符 4"/>
        <xdr:cNvCxnSpPr/>
      </xdr:nvCxnSpPr>
      <xdr:spPr>
        <a:xfrm>
          <a:off x="1171575" y="4486275"/>
          <a:ext cx="85725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3</xdr:col>
      <xdr:colOff>19050</xdr:colOff>
      <xdr:row>17</xdr:row>
      <xdr:rowOff>219075</xdr:rowOff>
    </xdr:to>
    <xdr:cxnSp macro="">
      <xdr:nvCxnSpPr>
        <xdr:cNvPr id="6" name="直接连接符 5"/>
        <xdr:cNvCxnSpPr/>
      </xdr:nvCxnSpPr>
      <xdr:spPr>
        <a:xfrm>
          <a:off x="1171575" y="4962525"/>
          <a:ext cx="85725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9"/>
  <sheetViews>
    <sheetView tabSelected="1" workbookViewId="0">
      <selection activeCell="O6" sqref="O6"/>
    </sheetView>
  </sheetViews>
  <sheetFormatPr defaultColWidth="9" defaultRowHeight="14.25" x14ac:dyDescent="0.15"/>
  <cols>
    <col min="1" max="1" width="4.875" style="3" customWidth="1"/>
    <col min="2" max="2" width="10.5" style="3" customWidth="1"/>
    <col min="3" max="3" width="11" style="4" customWidth="1"/>
    <col min="4" max="4" width="12.625" style="4" customWidth="1"/>
    <col min="5" max="5" width="12.375" style="4" customWidth="1"/>
    <col min="6" max="10" width="7.125" style="4" customWidth="1"/>
    <col min="11" max="11" width="14" style="4" customWidth="1"/>
    <col min="12" max="12" width="14" style="3" customWidth="1"/>
    <col min="13" max="255" width="9" style="3"/>
  </cols>
  <sheetData>
    <row r="1" spans="1:12" s="1" customFormat="1" ht="51.75" customHeight="1" x14ac:dyDescent="0.1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2" customFormat="1" ht="29.25" customHeight="1" x14ac:dyDescent="0.15">
      <c r="A2" s="21" t="s">
        <v>0</v>
      </c>
      <c r="B2" s="21"/>
      <c r="C2" s="22" t="s">
        <v>30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2" customFormat="1" ht="27" customHeight="1" x14ac:dyDescent="0.15">
      <c r="A3" s="15" t="s">
        <v>1</v>
      </c>
      <c r="B3" s="9" t="s">
        <v>2</v>
      </c>
      <c r="C3" s="23" t="s">
        <v>3</v>
      </c>
      <c r="D3" s="24"/>
      <c r="E3" s="25"/>
      <c r="F3" s="26" t="s">
        <v>4</v>
      </c>
      <c r="G3" s="26"/>
      <c r="H3" s="26"/>
      <c r="I3" s="26"/>
      <c r="J3" s="27"/>
      <c r="K3" s="17" t="s">
        <v>5</v>
      </c>
      <c r="L3" s="19" t="s">
        <v>6</v>
      </c>
    </row>
    <row r="4" spans="1:12" s="2" customFormat="1" ht="33.950000000000003" customHeight="1" x14ac:dyDescent="0.15">
      <c r="A4" s="16"/>
      <c r="B4" s="10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8" t="s">
        <v>14</v>
      </c>
      <c r="J4" s="8" t="s">
        <v>15</v>
      </c>
      <c r="K4" s="18"/>
      <c r="L4" s="19"/>
    </row>
    <row r="5" spans="1:12" s="2" customFormat="1" ht="18.75" customHeight="1" x14ac:dyDescent="0.15">
      <c r="A5" s="11">
        <v>1</v>
      </c>
      <c r="B5" s="13" t="s">
        <v>18</v>
      </c>
      <c r="C5" s="6">
        <v>136.91999999999999</v>
      </c>
      <c r="D5" s="6">
        <v>136.5</v>
      </c>
      <c r="E5" s="12">
        <f t="shared" ref="E5:E15" si="0">ROUND((C5+D5)/2*40%,2)</f>
        <v>54.68</v>
      </c>
      <c r="F5" s="7">
        <v>97</v>
      </c>
      <c r="G5" s="7">
        <v>20</v>
      </c>
      <c r="H5" s="7">
        <v>24</v>
      </c>
      <c r="I5" s="7">
        <f t="shared" ref="I5:I16" si="1">SUM(F5:H5)</f>
        <v>141</v>
      </c>
      <c r="J5" s="12">
        <f t="shared" ref="J5:J18" si="2">ROUND(I5*60%,2)</f>
        <v>84.6</v>
      </c>
      <c r="K5" s="12">
        <f t="shared" ref="K5:K16" si="3">E5+J5</f>
        <v>139.28</v>
      </c>
      <c r="L5" s="7"/>
    </row>
    <row r="6" spans="1:12" s="2" customFormat="1" ht="18.75" customHeight="1" x14ac:dyDescent="0.15">
      <c r="A6" s="11">
        <v>2</v>
      </c>
      <c r="B6" s="13" t="s">
        <v>23</v>
      </c>
      <c r="C6" s="6">
        <v>134.68</v>
      </c>
      <c r="D6" s="6">
        <v>135.68333333333334</v>
      </c>
      <c r="E6" s="12">
        <f t="shared" si="0"/>
        <v>54.07</v>
      </c>
      <c r="F6" s="7">
        <v>97.67</v>
      </c>
      <c r="G6" s="7">
        <v>20</v>
      </c>
      <c r="H6" s="7">
        <v>24</v>
      </c>
      <c r="I6" s="7">
        <f t="shared" si="1"/>
        <v>141.67000000000002</v>
      </c>
      <c r="J6" s="12">
        <f t="shared" si="2"/>
        <v>85</v>
      </c>
      <c r="K6" s="12">
        <f t="shared" si="3"/>
        <v>139.07</v>
      </c>
      <c r="L6" s="7"/>
    </row>
    <row r="7" spans="1:12" s="2" customFormat="1" ht="18.75" customHeight="1" x14ac:dyDescent="0.15">
      <c r="A7" s="11">
        <v>3</v>
      </c>
      <c r="B7" s="13" t="s">
        <v>17</v>
      </c>
      <c r="C7" s="6">
        <v>140</v>
      </c>
      <c r="D7" s="6">
        <v>135.91666666666666</v>
      </c>
      <c r="E7" s="12">
        <f t="shared" si="0"/>
        <v>55.18</v>
      </c>
      <c r="F7" s="7">
        <v>97</v>
      </c>
      <c r="G7" s="7">
        <v>20</v>
      </c>
      <c r="H7" s="7">
        <v>22.67</v>
      </c>
      <c r="I7" s="7">
        <f t="shared" si="1"/>
        <v>139.67000000000002</v>
      </c>
      <c r="J7" s="12">
        <f t="shared" si="2"/>
        <v>83.8</v>
      </c>
      <c r="K7" s="12">
        <f t="shared" si="3"/>
        <v>138.97999999999999</v>
      </c>
      <c r="L7" s="7"/>
    </row>
    <row r="8" spans="1:12" s="2" customFormat="1" ht="18.75" customHeight="1" x14ac:dyDescent="0.15">
      <c r="A8" s="11">
        <v>4</v>
      </c>
      <c r="B8" s="13" t="s">
        <v>27</v>
      </c>
      <c r="C8" s="6">
        <v>137.19999999999999</v>
      </c>
      <c r="D8" s="6">
        <v>137.19999999999999</v>
      </c>
      <c r="E8" s="12">
        <f t="shared" si="0"/>
        <v>54.88</v>
      </c>
      <c r="F8" s="7">
        <v>97.33</v>
      </c>
      <c r="G8" s="7">
        <v>20</v>
      </c>
      <c r="H8" s="7">
        <v>22.33</v>
      </c>
      <c r="I8" s="7">
        <f t="shared" si="1"/>
        <v>139.66</v>
      </c>
      <c r="J8" s="12">
        <f t="shared" si="2"/>
        <v>83.8</v>
      </c>
      <c r="K8" s="12">
        <f t="shared" si="3"/>
        <v>138.68</v>
      </c>
      <c r="L8" s="7"/>
    </row>
    <row r="9" spans="1:12" s="2" customFormat="1" ht="18.75" customHeight="1" x14ac:dyDescent="0.15">
      <c r="A9" s="11">
        <v>5</v>
      </c>
      <c r="B9" s="13" t="s">
        <v>22</v>
      </c>
      <c r="C9" s="6">
        <v>138.6</v>
      </c>
      <c r="D9" s="6">
        <v>134.75</v>
      </c>
      <c r="E9" s="12">
        <f t="shared" si="0"/>
        <v>54.67</v>
      </c>
      <c r="F9" s="7">
        <v>96.33</v>
      </c>
      <c r="G9" s="7">
        <v>20</v>
      </c>
      <c r="H9" s="7">
        <v>22.67</v>
      </c>
      <c r="I9" s="7">
        <f t="shared" si="1"/>
        <v>139</v>
      </c>
      <c r="J9" s="12">
        <f t="shared" si="2"/>
        <v>83.4</v>
      </c>
      <c r="K9" s="12">
        <f t="shared" si="3"/>
        <v>138.07</v>
      </c>
      <c r="L9" s="7"/>
    </row>
    <row r="10" spans="1:12" s="2" customFormat="1" ht="18.75" customHeight="1" x14ac:dyDescent="0.15">
      <c r="A10" s="11">
        <v>6</v>
      </c>
      <c r="B10" s="13" t="s">
        <v>20</v>
      </c>
      <c r="C10" s="6">
        <v>138.6</v>
      </c>
      <c r="D10" s="6">
        <v>135.56666666666666</v>
      </c>
      <c r="E10" s="12">
        <f t="shared" si="0"/>
        <v>54.83</v>
      </c>
      <c r="F10" s="7">
        <v>96.67</v>
      </c>
      <c r="G10" s="7">
        <v>20</v>
      </c>
      <c r="H10" s="7">
        <v>21.67</v>
      </c>
      <c r="I10" s="7">
        <f t="shared" si="1"/>
        <v>138.34</v>
      </c>
      <c r="J10" s="12">
        <f t="shared" si="2"/>
        <v>83</v>
      </c>
      <c r="K10" s="12">
        <f t="shared" si="3"/>
        <v>137.82999999999998</v>
      </c>
      <c r="L10" s="7"/>
    </row>
    <row r="11" spans="1:12" s="2" customFormat="1" ht="18.75" customHeight="1" x14ac:dyDescent="0.15">
      <c r="A11" s="11">
        <v>7</v>
      </c>
      <c r="B11" s="13" t="s">
        <v>19</v>
      </c>
      <c r="C11" s="6">
        <v>136.63999999999999</v>
      </c>
      <c r="D11" s="6">
        <v>136.15</v>
      </c>
      <c r="E11" s="12">
        <f t="shared" si="0"/>
        <v>54.56</v>
      </c>
      <c r="F11" s="7">
        <v>97</v>
      </c>
      <c r="G11" s="7">
        <v>20</v>
      </c>
      <c r="H11" s="7">
        <v>21.33</v>
      </c>
      <c r="I11" s="7">
        <f t="shared" si="1"/>
        <v>138.32999999999998</v>
      </c>
      <c r="J11" s="12">
        <f t="shared" si="2"/>
        <v>83</v>
      </c>
      <c r="K11" s="12">
        <f t="shared" si="3"/>
        <v>137.56</v>
      </c>
      <c r="L11" s="7"/>
    </row>
    <row r="12" spans="1:12" s="2" customFormat="1" ht="18.75" customHeight="1" x14ac:dyDescent="0.15">
      <c r="A12" s="11">
        <v>8</v>
      </c>
      <c r="B12" s="13" t="s">
        <v>16</v>
      </c>
      <c r="C12" s="6">
        <v>133.41999999999999</v>
      </c>
      <c r="D12" s="6">
        <v>134.63333333333333</v>
      </c>
      <c r="E12" s="12">
        <f t="shared" si="0"/>
        <v>53.61</v>
      </c>
      <c r="F12" s="7">
        <v>96</v>
      </c>
      <c r="G12" s="7">
        <v>20</v>
      </c>
      <c r="H12" s="7">
        <v>22</v>
      </c>
      <c r="I12" s="7">
        <f t="shared" si="1"/>
        <v>138</v>
      </c>
      <c r="J12" s="12">
        <f t="shared" si="2"/>
        <v>82.8</v>
      </c>
      <c r="K12" s="12">
        <f t="shared" si="3"/>
        <v>136.41</v>
      </c>
      <c r="L12" s="14"/>
    </row>
    <row r="13" spans="1:12" s="2" customFormat="1" ht="18.75" customHeight="1" x14ac:dyDescent="0.15">
      <c r="A13" s="11">
        <v>9</v>
      </c>
      <c r="B13" s="13" t="s">
        <v>25</v>
      </c>
      <c r="C13" s="6">
        <v>128.54799999999997</v>
      </c>
      <c r="D13" s="6">
        <v>134.28333333333333</v>
      </c>
      <c r="E13" s="12">
        <f t="shared" si="0"/>
        <v>52.57</v>
      </c>
      <c r="F13" s="7">
        <v>95.33</v>
      </c>
      <c r="G13" s="7">
        <v>20</v>
      </c>
      <c r="H13" s="7">
        <v>24</v>
      </c>
      <c r="I13" s="7">
        <f t="shared" si="1"/>
        <v>139.32999999999998</v>
      </c>
      <c r="J13" s="12">
        <f t="shared" si="2"/>
        <v>83.6</v>
      </c>
      <c r="K13" s="12">
        <f t="shared" si="3"/>
        <v>136.16999999999999</v>
      </c>
      <c r="L13" s="7"/>
    </row>
    <row r="14" spans="1:12" s="2" customFormat="1" ht="18.75" customHeight="1" x14ac:dyDescent="0.15">
      <c r="A14" s="11">
        <v>10</v>
      </c>
      <c r="B14" s="13" t="s">
        <v>21</v>
      </c>
      <c r="C14" s="6">
        <v>135.79999999999998</v>
      </c>
      <c r="D14" s="6">
        <v>134.63333333333333</v>
      </c>
      <c r="E14" s="12">
        <f t="shared" si="0"/>
        <v>54.09</v>
      </c>
      <c r="F14" s="7">
        <v>95.67</v>
      </c>
      <c r="G14" s="7">
        <v>20</v>
      </c>
      <c r="H14" s="7">
        <v>21</v>
      </c>
      <c r="I14" s="7">
        <f t="shared" si="1"/>
        <v>136.67000000000002</v>
      </c>
      <c r="J14" s="12">
        <f t="shared" si="2"/>
        <v>82</v>
      </c>
      <c r="K14" s="12">
        <f t="shared" si="3"/>
        <v>136.09</v>
      </c>
      <c r="L14" s="7"/>
    </row>
    <row r="15" spans="1:12" s="2" customFormat="1" ht="18.75" customHeight="1" x14ac:dyDescent="0.15">
      <c r="A15" s="11">
        <v>11</v>
      </c>
      <c r="B15" s="13" t="s">
        <v>24</v>
      </c>
      <c r="C15" s="6">
        <v>127.4</v>
      </c>
      <c r="D15" s="6">
        <v>134.51666666666665</v>
      </c>
      <c r="E15" s="12">
        <f t="shared" si="0"/>
        <v>52.38</v>
      </c>
      <c r="F15" s="7">
        <v>96</v>
      </c>
      <c r="G15" s="7">
        <v>20</v>
      </c>
      <c r="H15" s="7">
        <v>22.67</v>
      </c>
      <c r="I15" s="7">
        <f t="shared" si="1"/>
        <v>138.67000000000002</v>
      </c>
      <c r="J15" s="12">
        <f t="shared" si="2"/>
        <v>83.2</v>
      </c>
      <c r="K15" s="12">
        <f t="shared" si="3"/>
        <v>135.58000000000001</v>
      </c>
      <c r="L15" s="7"/>
    </row>
    <row r="16" spans="1:12" s="2" customFormat="1" ht="18.75" customHeight="1" x14ac:dyDescent="0.15">
      <c r="A16" s="11">
        <v>12</v>
      </c>
      <c r="B16" s="13" t="s">
        <v>26</v>
      </c>
      <c r="C16" s="6"/>
      <c r="D16" s="6">
        <v>134.63333333333333</v>
      </c>
      <c r="E16" s="12">
        <f>D16*0.4</f>
        <v>53.853333333333332</v>
      </c>
      <c r="F16" s="7">
        <v>96.33</v>
      </c>
      <c r="G16" s="7">
        <v>19.329999999999998</v>
      </c>
      <c r="H16" s="7">
        <v>18.670000000000002</v>
      </c>
      <c r="I16" s="7">
        <f t="shared" si="1"/>
        <v>134.32999999999998</v>
      </c>
      <c r="J16" s="12">
        <f t="shared" si="2"/>
        <v>80.599999999999994</v>
      </c>
      <c r="K16" s="12">
        <f t="shared" si="3"/>
        <v>134.45333333333332</v>
      </c>
      <c r="L16" s="14" t="s">
        <v>32</v>
      </c>
    </row>
    <row r="17" spans="1:12" s="2" customFormat="1" ht="18.75" customHeight="1" x14ac:dyDescent="0.15">
      <c r="A17" s="11">
        <v>13</v>
      </c>
      <c r="B17" s="13" t="s">
        <v>28</v>
      </c>
      <c r="C17" s="6">
        <v>122.4</v>
      </c>
      <c r="D17" s="6">
        <v>126</v>
      </c>
      <c r="E17" s="12">
        <f t="shared" ref="E17:E18" si="4">ROUND((C17+D17)/2*40%,2)</f>
        <v>49.68</v>
      </c>
      <c r="F17" s="7">
        <v>95.33</v>
      </c>
      <c r="G17" s="7">
        <v>20</v>
      </c>
      <c r="H17" s="7">
        <v>23.67</v>
      </c>
      <c r="I17" s="7">
        <f t="shared" ref="I17:I18" si="5">SUM(F17:H17)</f>
        <v>139</v>
      </c>
      <c r="J17" s="12">
        <f t="shared" si="2"/>
        <v>83.4</v>
      </c>
      <c r="K17" s="12">
        <f t="shared" ref="K17:K18" si="6">E17+J17</f>
        <v>133.08000000000001</v>
      </c>
      <c r="L17" s="14" t="s">
        <v>33</v>
      </c>
    </row>
    <row r="18" spans="1:12" s="2" customFormat="1" ht="18.75" customHeight="1" x14ac:dyDescent="0.15">
      <c r="A18" s="11">
        <v>14</v>
      </c>
      <c r="B18" s="13" t="s">
        <v>29</v>
      </c>
      <c r="C18" s="6"/>
      <c r="D18" s="6">
        <v>134.4</v>
      </c>
      <c r="E18" s="12">
        <f t="shared" si="4"/>
        <v>26.88</v>
      </c>
      <c r="F18" s="7">
        <v>89</v>
      </c>
      <c r="G18" s="7">
        <v>18</v>
      </c>
      <c r="H18" s="7">
        <v>21</v>
      </c>
      <c r="I18" s="7">
        <f t="shared" si="5"/>
        <v>128</v>
      </c>
      <c r="J18" s="12">
        <f t="shared" si="2"/>
        <v>76.8</v>
      </c>
      <c r="K18" s="12">
        <f t="shared" si="6"/>
        <v>103.67999999999999</v>
      </c>
      <c r="L18" s="14" t="s">
        <v>31</v>
      </c>
    </row>
    <row r="19" spans="1:12" s="1" customFormat="1" x14ac:dyDescent="0.15">
      <c r="A19" s="3"/>
      <c r="B19" s="3"/>
      <c r="C19" s="4"/>
      <c r="D19" s="4"/>
      <c r="E19" s="4"/>
      <c r="F19" s="4"/>
      <c r="G19" s="4"/>
      <c r="H19" s="4"/>
      <c r="I19" s="4"/>
      <c r="J19" s="4"/>
      <c r="K19" s="4"/>
      <c r="L19" s="3"/>
    </row>
  </sheetData>
  <sortState ref="A1:L19">
    <sortCondition descending="1" ref="K7:K17"/>
  </sortState>
  <mergeCells count="8">
    <mergeCell ref="A3:A4"/>
    <mergeCell ref="K3:K4"/>
    <mergeCell ref="L3:L4"/>
    <mergeCell ref="A1:L1"/>
    <mergeCell ref="A2:B2"/>
    <mergeCell ref="C2:L2"/>
    <mergeCell ref="C3:E3"/>
    <mergeCell ref="F3:J3"/>
  </mergeCells>
  <phoneticPr fontId="4" type="noConversion"/>
  <printOptions horizontalCentered="1"/>
  <pageMargins left="0.35433070866141703" right="0.35433070866141703" top="0.39370078740157499" bottom="0.39370078740157499" header="0" footer="0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非中层</vt:lpstr>
      <vt:lpstr>非中层!Print_Area</vt:lpstr>
      <vt:lpstr>非中层!Print_Titles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LLP</dc:creator>
  <cp:lastModifiedBy>华贸-人外系01</cp:lastModifiedBy>
  <cp:lastPrinted>2022-01-06T09:48:24Z</cp:lastPrinted>
  <dcterms:created xsi:type="dcterms:W3CDTF">1996-12-17T01:32:00Z</dcterms:created>
  <dcterms:modified xsi:type="dcterms:W3CDTF">2022-01-06T14:06:40Z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2052-11.1.0.11194</vt:lpwstr>
  </property>
  <property fmtid="{D5CDD505-2E9C-101B-9397-08002B2CF9AE}" pid="4" name="ICV">
    <vt:lpwstr>7C1FA4E5DE2A4CF6AD0E99527EDA145F</vt:lpwstr>
  </property>
</Properties>
</file>